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<sst xmlns="http://schemas.openxmlformats.org/spreadsheetml/2006/main" count="30" uniqueCount="30">
  <si>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2021年全市一般公共预算支出完成情况表</t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</si>
  <si>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</si>
  <si>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</si>
  <si>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2021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完成数</t>
    </r>
  </si>
  <si>
    <r>
      <rPr>
        <sz val="11"/>
        <rFont val="宋体"/>
        <charset val="134"/>
      </rPr>
      <t>上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完成数</t>
    </r>
  </si>
  <si>
    <r>
      <rPr>
        <sz val="11"/>
        <rFont val="宋体"/>
        <charset val="134"/>
      </rPr>
      <t>比上年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增减额</t>
    </r>
  </si>
  <si>
    <r>
      <rPr>
        <sz val="11"/>
        <rFont val="宋体"/>
        <charset val="134"/>
      </rPr>
      <t>比上年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增减％</t>
    </r>
  </si>
  <si>
    <r>
      <rPr>
        <sz val="11"/>
        <rFont val="宋体"/>
        <charset val="134"/>
      </rPr>
      <t>备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注</t>
    </r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</si>
  <si>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</si>
  <si>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</si>
  <si>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</si>
  <si>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</si>
  <si>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</si>
  <si>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</si>
  <si>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</si>
  <si>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</si>
  <si>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</si>
  <si>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</si>
  <si>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</si>
  <si>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</si>
  <si>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</si>
  <si>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</si>
  <si>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</si>
  <si>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</si>
  <si>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</si>
  <si>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</si>
  <si>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</si>
  <si>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二十、债务付息支出</t>
  </si>
  <si>
    <t>二十一、其他支出</t>
  </si>
  <si>
    <t>一般公共预算支出合计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</si>
</sst>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8"/>
      <name val="黑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仿宋_GB2312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/>
    <xf numFmtId="0" fontId="0" fillId="23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/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24" fillId="24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1" applyFont="1" applyFill="1" applyBorder="1" applyAlignment="1">
      <alignment horizontal="center" vertical="center"/>
    </xf>
    <xf numFmtId="0" fontId="4" fillId="2" borderId="0" xfId="18" applyFont="1" applyFill="1" applyBorder="1" applyAlignment="1">
      <alignment vertical="center"/>
    </xf>
    <xf numFmtId="176" fontId="4" fillId="2" borderId="0" xfId="18" applyNumberFormat="1" applyFont="1" applyFill="1" applyBorder="1" applyAlignment="1">
      <alignment horizontal="center" vertical="center"/>
    </xf>
    <xf numFmtId="0" fontId="4" fillId="2" borderId="0" xfId="18" applyFont="1" applyFill="1" applyBorder="1" applyAlignment="1">
      <alignment horizontal="center" vertical="center"/>
    </xf>
    <xf numFmtId="0" fontId="4" fillId="2" borderId="0" xfId="18" applyFont="1" applyFill="1" applyBorder="1" applyAlignment="1">
      <alignment horizontal="center"/>
    </xf>
    <xf numFmtId="0" fontId="4" fillId="2" borderId="0" xfId="18" applyFont="1" applyFill="1" applyBorder="1" applyAlignment="1">
      <alignment horizontal="right" vertical="center" wrapText="1"/>
    </xf>
    <xf numFmtId="0" fontId="4" fillId="2" borderId="1" xfId="18" applyFont="1" applyFill="1" applyBorder="1" applyAlignment="1">
      <alignment horizontal="center" vertical="center"/>
    </xf>
    <xf numFmtId="176" fontId="4" fillId="2" borderId="1" xfId="18" applyNumberFormat="1" applyFont="1" applyFill="1" applyBorder="1" applyAlignment="1">
      <alignment horizontal="center" vertical="center" wrapText="1"/>
    </xf>
    <xf numFmtId="0" fontId="4" fillId="2" borderId="1" xfId="18" applyFont="1" applyFill="1" applyBorder="1" applyAlignment="1">
      <alignment horizontal="center" vertical="center" wrapText="1"/>
    </xf>
    <xf numFmtId="1" fontId="4" fillId="2" borderId="1" xfId="13" applyNumberFormat="1" applyFont="1" applyFill="1" applyBorder="1" applyAlignment="1">
      <alignment horizontal="left" vertical="center"/>
    </xf>
    <xf numFmtId="3" fontId="4" fillId="0" borderId="1" xfId="51" applyNumberFormat="1" applyFont="1" applyFill="1" applyBorder="1" applyAlignment="1">
      <alignment horizontal="right" vertical="center"/>
    </xf>
    <xf numFmtId="4" fontId="4" fillId="0" borderId="1" xfId="51" applyNumberFormat="1" applyFont="1" applyFill="1" applyBorder="1" applyAlignment="1">
      <alignment horizontal="right" vertical="center"/>
    </xf>
    <xf numFmtId="0" fontId="5" fillId="2" borderId="1" xfId="18" applyFont="1" applyFill="1" applyBorder="1" applyAlignment="1">
      <alignment horizontal="center" vertical="center" wrapText="1"/>
    </xf>
    <xf numFmtId="0" fontId="5" fillId="2" borderId="1" xfId="18" applyFont="1" applyFill="1" applyBorder="1" applyAlignment="1">
      <alignment horizontal="left" vertical="center" wrapText="1"/>
    </xf>
    <xf numFmtId="0" fontId="4" fillId="2" borderId="1" xfId="13" applyFont="1" applyFill="1" applyBorder="1" applyAlignment="1">
      <alignment horizontal="left" vertical="center"/>
    </xf>
    <xf numFmtId="0" fontId="5" fillId="2" borderId="1" xfId="52" applyFont="1" applyFill="1" applyBorder="1" applyAlignment="1">
      <alignment horizontal="center" vertical="center" wrapText="1"/>
    </xf>
    <xf numFmtId="3" fontId="4" fillId="2" borderId="1" xfId="18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2006年南岳财政总决算转换报表(已审)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2006年人大收支预算总表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_白沙园-2018年预算草案12.28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view="pageBreakPreview" zoomScaleNormal="100" topLeftCell="A8" workbookViewId="0">
      <selection activeCell="A1" sqref="A1:F1"/>
    </sheetView>
  </sheetViews>
  <sheetFormatPr defaultColWidth="9" defaultRowHeight="15"/>
  <cols>
    <col min="1" max="1" width="27" style="2" customWidth="1"/>
    <col min="2" max="3" width="9.9" style="2" customWidth="1"/>
    <col min="4" max="5" width="9" style="2"/>
    <col min="6" max="6" width="19.2" style="2" customWidth="1"/>
    <col min="7" max="10" width="9" style="2"/>
    <col min="11" max="11" width="12.6" style="2"/>
    <col min="12" max="16384" width="9" style="2"/>
  </cols>
  <sheetData>
    <row r="1" s="1" customFormat="1" ht="30" customHeight="1" spans="1:6">
      <c r="A1" s="3" t="s">
        <v>0</v>
      </c>
      <c r="B1" s="3"/>
      <c r="C1" s="3"/>
      <c r="D1" s="3"/>
      <c r="E1" s="3"/>
      <c r="F1" s="3"/>
    </row>
    <row r="2" s="1" customFormat="1" ht="21.9" customHeight="1" spans="1:6">
      <c r="A2" s="4"/>
      <c r="B2" s="5"/>
      <c r="C2" s="6"/>
      <c r="D2" s="6"/>
      <c r="E2" s="7"/>
      <c r="F2" s="8" t="s">
        <v>1</v>
      </c>
    </row>
    <row r="3" s="1" customFormat="1" ht="39.15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2" customFormat="1" ht="27.5" customHeight="1" spans="1:6">
      <c r="A4" s="12" t="s">
        <v>8</v>
      </c>
      <c r="B4" s="13">
        <v>621274</v>
      </c>
      <c r="C4" s="13">
        <v>608825</v>
      </c>
      <c r="D4" s="13">
        <f t="shared" ref="D4:D24" si="0">B4-C4</f>
        <v>12449</v>
      </c>
      <c r="E4" s="14">
        <f t="shared" ref="E4:E25" si="1">D4/C4*100</f>
        <v>2.04475834599433</v>
      </c>
      <c r="F4" s="15"/>
    </row>
    <row r="5" s="2" customFormat="1" ht="27.5" customHeight="1" spans="1:6">
      <c r="A5" s="12" t="s">
        <v>9</v>
      </c>
      <c r="B5" s="13">
        <f>14117+2000</f>
        <v>16117</v>
      </c>
      <c r="C5" s="13">
        <v>16465</v>
      </c>
      <c r="D5" s="13">
        <f t="shared" si="0"/>
        <v>-348</v>
      </c>
      <c r="E5" s="14">
        <f t="shared" si="1"/>
        <v>-2.11357424840571</v>
      </c>
      <c r="F5" s="15"/>
    </row>
    <row r="6" s="2" customFormat="1" ht="27.5" customHeight="1" spans="1:6">
      <c r="A6" s="12" t="s">
        <v>10</v>
      </c>
      <c r="B6" s="13">
        <v>264545</v>
      </c>
      <c r="C6" s="13">
        <v>259206</v>
      </c>
      <c r="D6" s="13">
        <f t="shared" si="0"/>
        <v>5339</v>
      </c>
      <c r="E6" s="14">
        <f t="shared" si="1"/>
        <v>2.05975170327847</v>
      </c>
      <c r="F6" s="15"/>
    </row>
    <row r="7" s="2" customFormat="1" ht="27.5" customHeight="1" spans="1:6">
      <c r="A7" s="12" t="s">
        <v>11</v>
      </c>
      <c r="B7" s="13">
        <f>1013740-2000-3000-5000</f>
        <v>1003740</v>
      </c>
      <c r="C7" s="13">
        <v>985405</v>
      </c>
      <c r="D7" s="13">
        <f t="shared" si="0"/>
        <v>18335</v>
      </c>
      <c r="E7" s="14">
        <f t="shared" si="1"/>
        <v>1.860656278383</v>
      </c>
      <c r="F7" s="15"/>
    </row>
    <row r="8" s="2" customFormat="1" ht="27.5" customHeight="1" spans="1:6">
      <c r="A8" s="12" t="s">
        <v>12</v>
      </c>
      <c r="B8" s="13">
        <f>100919+20000-3000+170</f>
        <v>118089</v>
      </c>
      <c r="C8" s="13">
        <v>115545</v>
      </c>
      <c r="D8" s="13">
        <f t="shared" si="0"/>
        <v>2544</v>
      </c>
      <c r="E8" s="14">
        <f t="shared" si="1"/>
        <v>2.20173958198105</v>
      </c>
      <c r="F8" s="15"/>
    </row>
    <row r="9" s="2" customFormat="1" ht="27.5" customHeight="1" spans="1:6">
      <c r="A9" s="12" t="s">
        <v>13</v>
      </c>
      <c r="B9" s="13">
        <v>120380</v>
      </c>
      <c r="C9" s="13">
        <v>118770</v>
      </c>
      <c r="D9" s="13">
        <f t="shared" si="0"/>
        <v>1610</v>
      </c>
      <c r="E9" s="14">
        <f t="shared" si="1"/>
        <v>1.35556116864528</v>
      </c>
      <c r="F9" s="15"/>
    </row>
    <row r="10" s="2" customFormat="1" ht="27.5" customHeight="1" spans="1:6">
      <c r="A10" s="12" t="s">
        <v>14</v>
      </c>
      <c r="B10" s="13">
        <f>875044+3000+25000+10000</f>
        <v>913044</v>
      </c>
      <c r="C10" s="13">
        <v>898604</v>
      </c>
      <c r="D10" s="13">
        <f t="shared" si="0"/>
        <v>14440</v>
      </c>
      <c r="E10" s="14">
        <f t="shared" si="1"/>
        <v>1.60693698225247</v>
      </c>
      <c r="F10" s="16"/>
    </row>
    <row r="11" s="2" customFormat="1" ht="27.5" customHeight="1" spans="1:6">
      <c r="A11" s="12" t="s">
        <v>15</v>
      </c>
      <c r="B11" s="13">
        <f>673866+10000</f>
        <v>683866</v>
      </c>
      <c r="C11" s="13">
        <v>672599</v>
      </c>
      <c r="D11" s="13">
        <f t="shared" si="0"/>
        <v>11267</v>
      </c>
      <c r="E11" s="14">
        <f t="shared" si="1"/>
        <v>1.67514373348756</v>
      </c>
      <c r="F11" s="15"/>
    </row>
    <row r="12" s="2" customFormat="1" ht="27.5" customHeight="1" spans="1:6">
      <c r="A12" s="12" t="s">
        <v>16</v>
      </c>
      <c r="B12" s="13">
        <f>98364+20000+20000-10000-3000</f>
        <v>125364</v>
      </c>
      <c r="C12" s="13">
        <v>118145</v>
      </c>
      <c r="D12" s="13">
        <f t="shared" si="0"/>
        <v>7219</v>
      </c>
      <c r="E12" s="14">
        <f t="shared" si="1"/>
        <v>6.11028820517161</v>
      </c>
      <c r="F12" s="15"/>
    </row>
    <row r="13" s="2" customFormat="1" ht="27.5" customHeight="1" spans="1:6">
      <c r="A13" s="17" t="s">
        <v>17</v>
      </c>
      <c r="B13" s="13">
        <f>404978+20000+3000</f>
        <v>427978</v>
      </c>
      <c r="C13" s="13">
        <v>427324</v>
      </c>
      <c r="D13" s="13">
        <f t="shared" si="0"/>
        <v>654</v>
      </c>
      <c r="E13" s="14">
        <f t="shared" si="1"/>
        <v>0.153045464331514</v>
      </c>
      <c r="F13" s="15"/>
    </row>
    <row r="14" s="2" customFormat="1" ht="27.5" customHeight="1" spans="1:6">
      <c r="A14" s="12" t="s">
        <v>18</v>
      </c>
      <c r="B14" s="13">
        <f>705819+4000</f>
        <v>709819</v>
      </c>
      <c r="C14" s="13">
        <v>708621</v>
      </c>
      <c r="D14" s="13">
        <f t="shared" si="0"/>
        <v>1198</v>
      </c>
      <c r="E14" s="14">
        <f t="shared" si="1"/>
        <v>0.169060753209402</v>
      </c>
      <c r="F14" s="15"/>
    </row>
    <row r="15" s="2" customFormat="1" ht="27.5" customHeight="1" spans="1:6">
      <c r="A15" s="12" t="s">
        <v>19</v>
      </c>
      <c r="B15" s="13">
        <f>166770-4000-170-10000+10000+3000+700+5000+1500</f>
        <v>172800</v>
      </c>
      <c r="C15" s="13">
        <v>175086</v>
      </c>
      <c r="D15" s="13">
        <f t="shared" si="0"/>
        <v>-2286</v>
      </c>
      <c r="E15" s="14">
        <f t="shared" si="1"/>
        <v>-1.30564408347898</v>
      </c>
      <c r="F15" s="18"/>
    </row>
    <row r="16" s="2" customFormat="1" ht="27.5" customHeight="1" spans="1:6">
      <c r="A16" s="12" t="s">
        <v>20</v>
      </c>
      <c r="B16" s="13">
        <f>96989-25000+10000+30000-1000</f>
        <v>110989</v>
      </c>
      <c r="C16" s="13">
        <v>105622</v>
      </c>
      <c r="D16" s="13">
        <f t="shared" si="0"/>
        <v>5367</v>
      </c>
      <c r="E16" s="14">
        <f t="shared" si="1"/>
        <v>5.08132775368768</v>
      </c>
      <c r="F16" s="18"/>
    </row>
    <row r="17" s="2" customFormat="1" ht="27.5" customHeight="1" spans="1:6">
      <c r="A17" s="12" t="s">
        <v>21</v>
      </c>
      <c r="B17" s="13">
        <v>23281</v>
      </c>
      <c r="C17" s="13">
        <v>26463</v>
      </c>
      <c r="D17" s="13">
        <f t="shared" si="0"/>
        <v>-3182</v>
      </c>
      <c r="E17" s="14">
        <f t="shared" si="1"/>
        <v>-12.0243358651702</v>
      </c>
      <c r="F17" s="15"/>
    </row>
    <row r="18" s="2" customFormat="1" ht="27.5" customHeight="1" spans="1:6">
      <c r="A18" s="12" t="s">
        <v>22</v>
      </c>
      <c r="B18" s="13">
        <f>3266-700</f>
        <v>2566</v>
      </c>
      <c r="C18" s="13">
        <v>2378</v>
      </c>
      <c r="D18" s="13">
        <f t="shared" si="0"/>
        <v>188</v>
      </c>
      <c r="E18" s="14">
        <f t="shared" si="1"/>
        <v>7.90580319596299</v>
      </c>
      <c r="F18" s="15"/>
    </row>
    <row r="19" s="2" customFormat="1" ht="27.5" customHeight="1" spans="1:6">
      <c r="A19" s="12" t="s">
        <v>23</v>
      </c>
      <c r="B19" s="13">
        <f>65356+16000-300+5000+5000+1500</f>
        <v>92556</v>
      </c>
      <c r="C19" s="13">
        <v>94858</v>
      </c>
      <c r="D19" s="13">
        <f t="shared" si="0"/>
        <v>-2302</v>
      </c>
      <c r="E19" s="14">
        <f t="shared" si="1"/>
        <v>-2.42678530013283</v>
      </c>
      <c r="F19" s="15"/>
    </row>
    <row r="20" s="2" customFormat="1" ht="27.5" customHeight="1" spans="1:6">
      <c r="A20" s="12" t="s">
        <v>24</v>
      </c>
      <c r="B20" s="13">
        <f>203928-20000+20000+10000</f>
        <v>213928</v>
      </c>
      <c r="C20" s="13">
        <v>213357</v>
      </c>
      <c r="D20" s="13">
        <f t="shared" si="0"/>
        <v>571</v>
      </c>
      <c r="E20" s="14">
        <f t="shared" si="1"/>
        <v>0.26762656017848</v>
      </c>
      <c r="F20" s="15"/>
    </row>
    <row r="21" s="2" customFormat="1" ht="27.5" customHeight="1" spans="1:6">
      <c r="A21" s="12" t="s">
        <v>25</v>
      </c>
      <c r="B21" s="13">
        <f>20122+10000</f>
        <v>30122</v>
      </c>
      <c r="C21" s="13">
        <v>34146</v>
      </c>
      <c r="D21" s="13">
        <f t="shared" si="0"/>
        <v>-4024</v>
      </c>
      <c r="E21" s="14">
        <f t="shared" si="1"/>
        <v>-11.7846892754642</v>
      </c>
      <c r="F21" s="15"/>
    </row>
    <row r="22" s="2" customFormat="1" ht="27.5" customHeight="1" spans="1:6">
      <c r="A22" s="12" t="s">
        <v>26</v>
      </c>
      <c r="B22" s="13">
        <f>47547+1000</f>
        <v>48547</v>
      </c>
      <c r="C22" s="13">
        <v>48004</v>
      </c>
      <c r="D22" s="13">
        <f t="shared" si="0"/>
        <v>543</v>
      </c>
      <c r="E22" s="14">
        <f t="shared" si="1"/>
        <v>1.13115573702191</v>
      </c>
      <c r="F22" s="15"/>
    </row>
    <row r="23" s="2" customFormat="1" ht="27.5" customHeight="1" spans="1:6">
      <c r="A23" s="12" t="s">
        <v>27</v>
      </c>
      <c r="B23" s="13">
        <v>166286</v>
      </c>
      <c r="C23" s="13">
        <v>131436</v>
      </c>
      <c r="D23" s="13">
        <f t="shared" si="0"/>
        <v>34850</v>
      </c>
      <c r="E23" s="14">
        <f t="shared" si="1"/>
        <v>26.5148056848961</v>
      </c>
      <c r="F23" s="15"/>
    </row>
    <row r="24" s="2" customFormat="1" ht="27.5" customHeight="1" spans="1:6">
      <c r="A24" s="12" t="s">
        <v>28</v>
      </c>
      <c r="B24" s="13">
        <v>4728</v>
      </c>
      <c r="C24" s="13">
        <v>14286</v>
      </c>
      <c r="D24" s="13">
        <f t="shared" si="0"/>
        <v>-9558</v>
      </c>
      <c r="E24" s="14">
        <f t="shared" si="1"/>
        <v>-66.9046619067619</v>
      </c>
      <c r="F24" s="15"/>
    </row>
    <row r="25" s="2" customFormat="1" ht="27.5" customHeight="1" spans="1:6">
      <c r="A25" s="19" t="s">
        <v>29</v>
      </c>
      <c r="B25" s="13">
        <f>SUM(B4:B24)</f>
        <v>5870019</v>
      </c>
      <c r="C25" s="13">
        <f>SUM(C4:C24)</f>
        <v>5775145</v>
      </c>
      <c r="D25" s="13">
        <f>SUM(D4:D24)</f>
        <v>94874</v>
      </c>
      <c r="E25" s="14">
        <f t="shared" si="1"/>
        <v>1.6427985790833</v>
      </c>
      <c r="F25" s="20"/>
    </row>
    <row r="27" s="2" customFormat="1" spans="9:10">
      <c r="I27" s="1"/>
      <c r="J27" s="1"/>
    </row>
    <row r="28" s="2" customFormat="1" spans="9:10">
      <c r="I28" s="1"/>
      <c r="J28" s="1"/>
    </row>
  </sheetData>
  <mergeCells count="1">
    <mergeCell ref="A1:F1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2022-01-11T07:36:00Z</dcterms:created>
  <dcterms:modified xsi:type="dcterms:W3CDTF">2022-01-11T07:41:13Z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12619E3FDA0D4AA28D319B1BF5E2F3EE</vt:lpwstr>
  </property>
  <property fmtid="{D5CDD505-2E9C-101B-9397-08002B2CF9AE}" pid="3" name="KSOProductBuildVer">
    <vt:lpwstr>2052-11.1.0.10700</vt:lpwstr>
  </property>
</Properties>
</file>